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2" i="1" l="1"/>
  <c r="I19" i="1"/>
  <c r="H19" i="1"/>
  <c r="E19" i="1"/>
  <c r="D19" i="1"/>
  <c r="C19" i="1"/>
  <c r="B19" i="1"/>
  <c r="J18" i="1"/>
  <c r="G18" i="1"/>
  <c r="F18" i="1"/>
  <c r="F17" i="1"/>
  <c r="G17" i="1" s="1"/>
  <c r="G16" i="1"/>
  <c r="F16" i="1"/>
  <c r="F15" i="1"/>
  <c r="G15" i="1" s="1"/>
  <c r="G14" i="1"/>
  <c r="F14" i="1"/>
  <c r="J13" i="1"/>
  <c r="J14" i="1" s="1"/>
  <c r="J15" i="1" s="1"/>
  <c r="J16" i="1" s="1"/>
  <c r="J17" i="1" s="1"/>
  <c r="F13" i="1"/>
  <c r="G13" i="1" s="1"/>
  <c r="J12" i="1"/>
  <c r="G12" i="1"/>
  <c r="F12" i="1"/>
  <c r="J11" i="1"/>
  <c r="F11" i="1"/>
  <c r="G11" i="1" s="1"/>
  <c r="J10" i="1"/>
  <c r="G10" i="1"/>
  <c r="F10" i="1"/>
  <c r="J9" i="1"/>
  <c r="F9" i="1"/>
  <c r="G9" i="1" s="1"/>
  <c r="J8" i="1"/>
  <c r="G8" i="1"/>
  <c r="F8" i="1"/>
  <c r="J7" i="1"/>
  <c r="F7" i="1"/>
  <c r="G7" i="1" s="1"/>
  <c r="G19" i="1" s="1"/>
  <c r="J19" i="1" l="1"/>
  <c r="F19" i="1"/>
</calcChain>
</file>

<file path=xl/sharedStrings.xml><?xml version="1.0" encoding="utf-8"?>
<sst xmlns="http://schemas.openxmlformats.org/spreadsheetml/2006/main" count="33" uniqueCount="32">
  <si>
    <t>Załącznik Nr 1
do Zarządzenia Nr 13/2021
Starosty Starachowickiego
z dnia 5 lutego 2021 r.</t>
  </si>
  <si>
    <t>ZESTAWIENIE PODATKU VAT za 2020 rok do wyliczenia wskaźnika zgodnie z art. 90 ust. 3 ustawy o VAT</t>
  </si>
  <si>
    <t xml:space="preserve">Miesiąc </t>
  </si>
  <si>
    <t>Deklaracja VAT-7</t>
  </si>
  <si>
    <t>stawka VAT zw</t>
  </si>
  <si>
    <t>Stawka VAT 8%</t>
  </si>
  <si>
    <t>Stawka VAT 23%</t>
  </si>
  <si>
    <t>Odwrotne obciążenie</t>
  </si>
  <si>
    <t>Sprzedaż opodatkowana</t>
  </si>
  <si>
    <t>Podstawa opodatkowana + zwolniona</t>
  </si>
  <si>
    <t>Podatek VAT należny z deklaracji VAT-7</t>
  </si>
  <si>
    <t>Podatek VAT naliczony z deklaracji VAT-7</t>
  </si>
  <si>
    <t xml:space="preserve">Podatek Vat do wpłacenia do Urzędu Skarbowego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</si>
  <si>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</si>
  <si>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</si>
  <si>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</si>
  <si>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</si>
  <si>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</si>
  <si>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</si>
  <si>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</si>
  <si>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</si>
  <si>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</si>
  <si>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</si>
  <si>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</si>
  <si>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</si>
  <si>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</si>
  <si>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sprzedaż opodatkowana</t>
  </si>
  <si>
    <t>/</t>
  </si>
  <si>
    <t>sprzedaż opodatkowana + zwolniona</t>
  </si>
  <si>
    <t>Wskaźnik proporcji za 2020 r.</t>
  </si>
  <si>
    <t>*100</t>
  </si>
  <si>
    <t xml:space="preserve">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</si>
</sst>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\ ?/?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2" xfId="0" applyFont="1" applyBorder="1"/>
    <xf numFmtId="4" fontId="1" fillId="0" borderId="2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0" fontId="4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2" fillId="0" borderId="0" xfId="0" applyFont="1"/>
    <xf numFmtId="4" fontId="2" fillId="0" borderId="0" xfId="0" applyNumberFormat="1" applyFont="1"/>
    <xf numFmtId="9" fontId="2" fillId="0" borderId="0" xfId="0" applyNumberFormat="1" applyFont="1"/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zoomScaleNormal="100" zoomScalePageLayoutView="124" workbookViewId="0">
      <selection activeCell="H2" sqref="H2:J2"/>
    </sheetView>
  </sheetViews>
  <sheetFormatPr defaultRowHeight="15" x14ac:dyDescent="0.25"/>
  <cols>
    <col min="1" max="1" width="12" customWidth="1"/>
    <col min="2" max="2" width="14.7109375" customWidth="1"/>
    <col min="3" max="3" width="12" customWidth="1"/>
    <col min="4" max="4" width="13.5703125" customWidth="1"/>
    <col min="5" max="5" width="14.7109375" customWidth="1"/>
    <col min="6" max="6" width="14.5703125" customWidth="1"/>
    <col min="7" max="7" width="15.7109375" customWidth="1"/>
    <col min="8" max="8" width="12.28515625" customWidth="1"/>
    <col min="9" max="9" width="12.85546875" customWidth="1"/>
    <col min="10" max="10" width="13.5703125" customWidth="1"/>
    <col min="11" max="11" width="10.85546875" customWidth="1"/>
    <col min="12" max="12" width="10.5703125" customWidth="1"/>
    <col min="13" max="13" width="10.140625" customWidth="1"/>
    <col min="14" max="14" width="13.5703125" customWidth="1"/>
    <col min="15" max="15" width="13" customWidth="1"/>
    <col min="16" max="16" width="14.7109375" customWidth="1"/>
    <col min="17" max="1025" width="8.7109375" customWidth="1"/>
  </cols>
  <sheetData>
    <row r="2" spans="1:10" ht="60.75" customHeight="1" x14ac:dyDescent="0.25">
      <c r="A2" s="5"/>
      <c r="B2" s="5"/>
      <c r="C2" s="5"/>
      <c r="D2" s="5"/>
      <c r="E2" s="5"/>
      <c r="F2" s="5"/>
      <c r="G2" s="5"/>
      <c r="H2" s="4" t="s">
        <v>0</v>
      </c>
      <c r="I2" s="4"/>
      <c r="J2" s="4"/>
    </row>
    <row r="3" spans="1:10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 x14ac:dyDescent="0.25">
      <c r="A5" s="2" t="s">
        <v>2</v>
      </c>
      <c r="B5" s="7"/>
      <c r="C5" s="7"/>
      <c r="D5" s="1" t="s">
        <v>3</v>
      </c>
      <c r="E5" s="1"/>
      <c r="F5" s="1"/>
      <c r="G5" s="1"/>
      <c r="H5" s="1"/>
      <c r="I5" s="1"/>
      <c r="J5" s="1"/>
    </row>
    <row r="6" spans="1:10" s="8" customFormat="1" ht="74.25" customHeight="1" x14ac:dyDescent="0.25">
      <c r="A6" s="2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</row>
    <row r="7" spans="1:10" x14ac:dyDescent="0.25">
      <c r="A7" s="9" t="s">
        <v>13</v>
      </c>
      <c r="B7" s="10">
        <v>1436.47</v>
      </c>
      <c r="C7" s="10"/>
      <c r="D7" s="10">
        <v>26509.41</v>
      </c>
      <c r="E7" s="10"/>
      <c r="F7" s="10">
        <f t="shared" ref="F7:F18" si="0">SUM(C7:E7)</f>
        <v>26509.41</v>
      </c>
      <c r="G7" s="10">
        <f t="shared" ref="G7:G18" si="1">B7+F7</f>
        <v>27945.88</v>
      </c>
      <c r="H7" s="10">
        <v>6097.18</v>
      </c>
      <c r="I7" s="10">
        <v>3441.36</v>
      </c>
      <c r="J7" s="10">
        <f t="shared" ref="J7:J13" si="2">H7-I7</f>
        <v>2655.82</v>
      </c>
    </row>
    <row r="8" spans="1:10" x14ac:dyDescent="0.25">
      <c r="A8" s="9" t="s">
        <v>14</v>
      </c>
      <c r="B8" s="10">
        <v>861.51</v>
      </c>
      <c r="C8" s="10"/>
      <c r="D8" s="10">
        <v>38677.18</v>
      </c>
      <c r="E8" s="10"/>
      <c r="F8" s="10">
        <f t="shared" si="0"/>
        <v>38677.18</v>
      </c>
      <c r="G8" s="10">
        <f t="shared" si="1"/>
        <v>39538.69</v>
      </c>
      <c r="H8" s="10">
        <v>8895.74</v>
      </c>
      <c r="I8" s="10">
        <v>411.79</v>
      </c>
      <c r="J8" s="10">
        <f t="shared" si="2"/>
        <v>8483.9499999999989</v>
      </c>
    </row>
    <row r="9" spans="1:10" x14ac:dyDescent="0.25">
      <c r="A9" s="9" t="s">
        <v>15</v>
      </c>
      <c r="B9" s="10">
        <v>160</v>
      </c>
      <c r="C9" s="10"/>
      <c r="D9" s="10">
        <v>24543.65</v>
      </c>
      <c r="E9" s="10"/>
      <c r="F9" s="10">
        <f t="shared" si="0"/>
        <v>24543.65</v>
      </c>
      <c r="G9" s="10">
        <f t="shared" si="1"/>
        <v>24703.65</v>
      </c>
      <c r="H9" s="10">
        <v>5645.02</v>
      </c>
      <c r="I9" s="10">
        <v>547.03</v>
      </c>
      <c r="J9" s="10">
        <f t="shared" si="2"/>
        <v>5097.9900000000007</v>
      </c>
    </row>
    <row r="10" spans="1:10" x14ac:dyDescent="0.25">
      <c r="A10" s="9" t="s">
        <v>16</v>
      </c>
      <c r="B10" s="10"/>
      <c r="C10" s="10"/>
      <c r="D10" s="10">
        <v>24771.33</v>
      </c>
      <c r="E10" s="10"/>
      <c r="F10" s="10">
        <f t="shared" si="0"/>
        <v>24771.33</v>
      </c>
      <c r="G10" s="10">
        <f t="shared" si="1"/>
        <v>24771.33</v>
      </c>
      <c r="H10" s="10">
        <v>5697.4</v>
      </c>
      <c r="I10" s="10">
        <v>354.41</v>
      </c>
      <c r="J10" s="10">
        <f t="shared" si="2"/>
        <v>5342.99</v>
      </c>
    </row>
    <row r="11" spans="1:10" x14ac:dyDescent="0.25">
      <c r="A11" s="9" t="s">
        <v>17</v>
      </c>
      <c r="B11" s="10">
        <v>1700000</v>
      </c>
      <c r="C11" s="10"/>
      <c r="D11" s="10">
        <v>21089.94</v>
      </c>
      <c r="E11" s="10"/>
      <c r="F11" s="10">
        <f t="shared" si="0"/>
        <v>21089.94</v>
      </c>
      <c r="G11" s="10">
        <f t="shared" si="1"/>
        <v>1721089.94</v>
      </c>
      <c r="H11" s="10">
        <v>4850.6899999999996</v>
      </c>
      <c r="I11" s="10">
        <v>298.29000000000002</v>
      </c>
      <c r="J11" s="10">
        <f t="shared" si="2"/>
        <v>4552.3999999999996</v>
      </c>
    </row>
    <row r="12" spans="1:10" x14ac:dyDescent="0.25">
      <c r="A12" s="9" t="s">
        <v>18</v>
      </c>
      <c r="B12" s="10">
        <v>205.04</v>
      </c>
      <c r="C12" s="10"/>
      <c r="D12" s="10">
        <v>18703.52</v>
      </c>
      <c r="E12" s="10"/>
      <c r="F12" s="10">
        <f t="shared" si="0"/>
        <v>18703.52</v>
      </c>
      <c r="G12" s="10">
        <f t="shared" si="1"/>
        <v>18908.560000000001</v>
      </c>
      <c r="H12" s="10">
        <v>4301.8100000000004</v>
      </c>
      <c r="I12" s="10">
        <v>247.87</v>
      </c>
      <c r="J12" s="10">
        <f t="shared" si="2"/>
        <v>4053.9400000000005</v>
      </c>
    </row>
    <row r="13" spans="1:10" x14ac:dyDescent="0.25">
      <c r="A13" s="9" t="s">
        <v>19</v>
      </c>
      <c r="B13" s="10"/>
      <c r="C13" s="10"/>
      <c r="D13" s="10">
        <v>24674.3</v>
      </c>
      <c r="E13" s="10"/>
      <c r="F13" s="10">
        <f t="shared" si="0"/>
        <v>24674.3</v>
      </c>
      <c r="G13" s="10">
        <f t="shared" si="1"/>
        <v>24674.3</v>
      </c>
      <c r="H13" s="10">
        <v>5675.08</v>
      </c>
      <c r="I13" s="10">
        <v>26354.720000000001</v>
      </c>
      <c r="J13" s="10">
        <f t="shared" si="2"/>
        <v>-20679.64</v>
      </c>
    </row>
    <row r="14" spans="1:10" x14ac:dyDescent="0.25">
      <c r="A14" s="9" t="s">
        <v>20</v>
      </c>
      <c r="B14" s="10">
        <v>247.48</v>
      </c>
      <c r="C14" s="10"/>
      <c r="D14" s="10">
        <v>23728.77</v>
      </c>
      <c r="E14" s="10"/>
      <c r="F14" s="10">
        <f t="shared" si="0"/>
        <v>23728.77</v>
      </c>
      <c r="G14" s="10">
        <f t="shared" si="1"/>
        <v>23976.25</v>
      </c>
      <c r="H14" s="10">
        <v>5457.62</v>
      </c>
      <c r="I14" s="10">
        <v>156.52000000000001</v>
      </c>
      <c r="J14" s="10">
        <f>J13+H14-I14</f>
        <v>-15378.54</v>
      </c>
    </row>
    <row r="15" spans="1:10" x14ac:dyDescent="0.25">
      <c r="A15" s="9" t="s">
        <v>21</v>
      </c>
      <c r="B15" s="10">
        <v>1122300</v>
      </c>
      <c r="C15" s="10"/>
      <c r="D15" s="10">
        <v>10104.84</v>
      </c>
      <c r="E15" s="10"/>
      <c r="F15" s="10">
        <f t="shared" si="0"/>
        <v>10104.84</v>
      </c>
      <c r="G15" s="10">
        <f t="shared" si="1"/>
        <v>1132404.8400000001</v>
      </c>
      <c r="H15" s="10">
        <v>2324.11</v>
      </c>
      <c r="I15" s="10">
        <v>224.2</v>
      </c>
      <c r="J15" s="10">
        <f>J14+H15-I15</f>
        <v>-13278.630000000001</v>
      </c>
    </row>
    <row r="16" spans="1:10" x14ac:dyDescent="0.25">
      <c r="A16" s="9" t="s">
        <v>22</v>
      </c>
      <c r="B16" s="10">
        <v>4710</v>
      </c>
      <c r="C16" s="10"/>
      <c r="D16" s="10">
        <v>56342.63</v>
      </c>
      <c r="E16" s="10"/>
      <c r="F16" s="10">
        <f t="shared" si="0"/>
        <v>56342.63</v>
      </c>
      <c r="G16" s="10">
        <f t="shared" si="1"/>
        <v>61052.63</v>
      </c>
      <c r="H16" s="10">
        <v>12958.79</v>
      </c>
      <c r="I16" s="10">
        <v>172.72</v>
      </c>
      <c r="J16" s="10">
        <f>J15+H16-I16</f>
        <v>-492.56000000000017</v>
      </c>
    </row>
    <row r="17" spans="1:12" x14ac:dyDescent="0.25">
      <c r="A17" s="9" t="s">
        <v>23</v>
      </c>
      <c r="B17" s="10"/>
      <c r="C17" s="10"/>
      <c r="D17" s="10">
        <v>422266.93</v>
      </c>
      <c r="E17" s="10"/>
      <c r="F17" s="10">
        <f t="shared" si="0"/>
        <v>422266.93</v>
      </c>
      <c r="G17" s="10">
        <f t="shared" si="1"/>
        <v>422266.93</v>
      </c>
      <c r="H17" s="10">
        <v>97121.4</v>
      </c>
      <c r="I17" s="10">
        <v>167.85</v>
      </c>
      <c r="J17" s="10">
        <f>J16+H17-I17</f>
        <v>96460.989999999991</v>
      </c>
    </row>
    <row r="18" spans="1:12" x14ac:dyDescent="0.25">
      <c r="A18" s="9" t="s">
        <v>24</v>
      </c>
      <c r="B18" s="10"/>
      <c r="C18" s="10"/>
      <c r="D18" s="10">
        <v>112562.02</v>
      </c>
      <c r="E18" s="10"/>
      <c r="F18" s="10">
        <f t="shared" si="0"/>
        <v>112562.02</v>
      </c>
      <c r="G18" s="10">
        <f t="shared" si="1"/>
        <v>112562.02</v>
      </c>
      <c r="H18" s="10">
        <v>25889.26</v>
      </c>
      <c r="I18" s="10">
        <v>129051.14</v>
      </c>
      <c r="J18" s="10">
        <f>H18-I18</f>
        <v>-103161.88</v>
      </c>
    </row>
    <row r="19" spans="1:12" s="13" customFormat="1" x14ac:dyDescent="0.25">
      <c r="A19" s="11" t="s">
        <v>25</v>
      </c>
      <c r="B19" s="12">
        <f t="shared" ref="B19:J19" si="3">SUM(B7:B18)</f>
        <v>2829920.5</v>
      </c>
      <c r="C19" s="12">
        <f t="shared" si="3"/>
        <v>0</v>
      </c>
      <c r="D19" s="12">
        <f t="shared" si="3"/>
        <v>803974.52</v>
      </c>
      <c r="E19" s="12">
        <f t="shared" si="3"/>
        <v>0</v>
      </c>
      <c r="F19" s="12">
        <f t="shared" si="3"/>
        <v>803974.52</v>
      </c>
      <c r="G19" s="12">
        <f t="shared" si="3"/>
        <v>3633895.0200000005</v>
      </c>
      <c r="H19" s="12">
        <f t="shared" si="3"/>
        <v>184914.1</v>
      </c>
      <c r="I19" s="12">
        <f t="shared" si="3"/>
        <v>161427.9</v>
      </c>
      <c r="J19" s="12">
        <f t="shared" si="3"/>
        <v>-26343.170000000013</v>
      </c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5"/>
      <c r="B21" s="14" t="s">
        <v>26</v>
      </c>
      <c r="C21" s="14"/>
      <c r="D21" s="14" t="s">
        <v>27</v>
      </c>
      <c r="E21" s="14" t="s">
        <v>28</v>
      </c>
      <c r="F21" s="14"/>
      <c r="G21" s="14"/>
      <c r="H21" s="14" t="s">
        <v>29</v>
      </c>
      <c r="I21" s="14"/>
      <c r="J21" s="14"/>
      <c r="K21" s="15"/>
    </row>
    <row r="22" spans="1:12" s="19" customFormat="1" x14ac:dyDescent="0.25">
      <c r="A22" s="16"/>
      <c r="B22" s="17">
        <v>803974.52</v>
      </c>
      <c r="C22" s="17"/>
      <c r="D22" s="17" t="s">
        <v>27</v>
      </c>
      <c r="E22" s="17">
        <v>3633895.02</v>
      </c>
      <c r="F22" s="17" t="s">
        <v>30</v>
      </c>
      <c r="G22" s="17">
        <f>B22/E22*100</f>
        <v>22.124318825258744</v>
      </c>
      <c r="H22" s="17" t="s">
        <v>31</v>
      </c>
      <c r="I22" s="17"/>
      <c r="J22" s="18">
        <v>0.23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5" spans="1:12" x14ac:dyDescent="0.25">
      <c r="G25" s="20"/>
    </row>
    <row r="26" spans="1:12" x14ac:dyDescent="0.25">
      <c r="D26" s="20"/>
      <c r="L26" s="21"/>
    </row>
    <row r="28" spans="1:12" x14ac:dyDescent="0.25">
      <c r="I28" s="22"/>
      <c r="J28" s="22"/>
    </row>
  </sheetData>
  <mergeCells count="4">
    <mergeCell ref="H2:J2"/>
    <mergeCell ref="A4:J4"/>
    <mergeCell ref="A5:A6"/>
    <mergeCell ref="D5:J5"/>
  </mergeCells>
  <pageMargins left="0.70833333333333304" right="0.70833333333333304" top="0.74791666666666701" bottom="0.74791666666666701" header="0.51180555555555496" footer="0.51180555555555496"/>
  <pageSetup paperSize="9" scale="9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SP w Starachowicach</cp:lastModifiedBy>
  <cp:revision>1</cp:revision>
  <dcterms:created xsi:type="dcterms:W3CDTF">2006-09-16T00:00:00Z</dcterms:created>
  <dcterms:modified xsi:type="dcterms:W3CDTF">2021-02-11T10:49:23Z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